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548 Лаб.исследования сточной и природной воды (УГТ)\ЗК МСП СКС-2548\Приложение 7 Обоснование НМЦ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Print_Area_0" localSheetId="0">Обоснование!$A$1:$AD$42</definedName>
    <definedName name="Print_Area_0_0" localSheetId="0">Обоснование!$A$1:$AE$42</definedName>
    <definedName name="Print_Area_0_0_0" localSheetId="0">Обоснование!$A$1:$AD$42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Обоснование!$A$1:$AE$42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19" i="1" l="1"/>
  <c r="K19" i="1"/>
  <c r="AB19" i="1" s="1"/>
  <c r="K18" i="1"/>
  <c r="AA18" i="1" s="1"/>
  <c r="AC19" i="1" l="1"/>
  <c r="AD19" i="1"/>
  <c r="AB18" i="1"/>
  <c r="AC18" i="1" l="1"/>
  <c r="AC20" i="1" s="1"/>
  <c r="AD18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<sst xmlns="http://schemas.openxmlformats.org/spreadsheetml/2006/main" count="84" uniqueCount="80">
  <si>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</si>
  <si>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</si>
  <si>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</si>
  <si>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</si>
  <si>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</si>
  <si>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</si>
  <si>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</si>
  <si>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</si>
  <si>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</si>
  <si>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</si>
  <si>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Лабораторные исследования воды в 2023 году</t>
  </si>
  <si>
    <t>Место поставки, выполнения работ или оказания услуг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</si>
  <si>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</si>
  <si>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</si>
  <si>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</si>
  <si>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</si>
  <si>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</si>
  <si>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</si>
  <si>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r>
      <rPr>
        <b/>
        <sz val="10"/>
        <rFont val="Times New Roman"/>
        <family val="1"/>
        <charset val="204"/>
      </rPr>
      <t>Источник № 1 "Цены текущих договоров _</t>
    </r>
    <r>
      <rPr>
        <b/>
        <u/>
        <sz val="10"/>
        <rFont val="Times New Roman"/>
        <family val="1"/>
        <charset val="204"/>
      </rPr>
      <t>2022</t>
    </r>
    <r>
      <rPr>
        <b/>
        <sz val="10"/>
        <rFont val="Times New Roman"/>
        <family val="1"/>
        <charset val="204"/>
      </rPr>
      <t>__ года"</t>
    </r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</si>
  <si>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</si>
  <si>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</si>
  <si>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</si>
  <si>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</si>
  <si>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</si>
  <si>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</si>
  <si>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</si>
  <si>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</si>
  <si>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</si>
  <si>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</si>
  <si>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</si>
  <si>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</si>
  <si>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</si>
  <si>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</si>
  <si>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</si>
  <si>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</si>
  <si>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</si>
  <si>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</si>
  <si>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</si>
  <si>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</si>
  <si>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</si>
  <si>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</si>
  <si>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</si>
  <si>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</si>
  <si>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https://www.fbuzsamo.ru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</si>
  <si>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</si>
  <si>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</si>
  <si>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</si>
  <si>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</si>
  <si>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</si>
  <si>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</si>
  <si>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</si>
  <si>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</si>
  <si>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</si>
  <si>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</si>
  <si>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</si>
  <si>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</si>
  <si>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</si>
  <si>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</si>
  <si>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</si>
  <si>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</si>
  <si>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</si>
  <si>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</si>
  <si>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</si>
  <si>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2</t>
  </si>
  <si>
    <t>Проведение лабораторных исследований сточной и природной воды на химические показатели 4+4 (природная вода)</t>
  </si>
  <si>
    <t>Проведение лабораторных исследований сточной и природной воды на химические показатели 4+4 (сточная вода)</t>
  </si>
  <si>
    <t>Общая НМЦ договора установлена Заказчиком</t>
  </si>
  <si>
    <t>Приложения:</t>
  </si>
  <si>
    <t>1.</t>
  </si>
  <si>
    <t>2.</t>
  </si>
  <si>
    <t>Исполнитель:</t>
  </si>
  <si>
    <t>Таловыря Л.А.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</si>
  <si>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</si>
  <si>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</si>
  <si>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</si>
  <si>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</si>
  <si>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</si>
  <si>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</si>
  <si>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</si>
  <si>
    <t>проба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</si>
</sst>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,"/>
  </numFmts>
  <fonts count="20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rgb="FF000000"/>
      <name val="Arial"/>
      <charset val="1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8"/>
      <name val="Calibri"/>
      <family val="2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 CYR"/>
      <charset val="204"/>
    </font>
    <font>
      <sz val="10"/>
      <name val="Arial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99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9" fillId="0" borderId="0" applyBorder="0" applyProtection="0"/>
  </cellStyleXfs>
  <cellXfs count="6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0" xfId="0" applyFont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7" fontId="17" fillId="4" borderId="1" xfId="1" applyNumberFormat="1" applyFont="1" applyFill="1" applyBorder="1" applyAlignment="1" applyProtection="1">
      <alignment horizontal="center" vertical="center" wrapText="1"/>
    </xf>
    <xf numFmtId="167" fontId="1" fillId="4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2" xfId="0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5" fillId="0" borderId="0" xfId="0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5" fillId="0" borderId="0" xfId="0" applyFont="1"/>
    <xf numFmtId="1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4" fontId="1" fillId="0" borderId="7" xfId="0" applyNumberFormat="1" applyFont="1" applyBorder="1" applyAlignment="1">
      <alignment horizontal="center"/>
    </xf>
    <xf numFmtId="49" fontId="13" fillId="5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69840</xdr:colOff>
      <xdr:row>17</xdr:row>
      <xdr:rowOff>435240</xdr:rowOff>
    </xdr:from>
    <xdr:to>
      <xdr:col>29</xdr:col>
      <xdr:colOff>1079</xdr:colOff>
      <xdr:row>18</xdr:row>
      <xdr:rowOff>2645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758720" y="5369040"/>
          <a:ext cx="8074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17</xdr:row>
      <xdr:rowOff>435960</xdr:rowOff>
    </xdr:from>
    <xdr:to>
      <xdr:col>29</xdr:col>
      <xdr:colOff>1439</xdr:colOff>
      <xdr:row>18</xdr:row>
      <xdr:rowOff>3365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759440" y="5369760"/>
          <a:ext cx="80712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70560</xdr:colOff>
      <xdr:row>17</xdr:row>
      <xdr:rowOff>435960</xdr:rowOff>
    </xdr:from>
    <xdr:to>
      <xdr:col>29</xdr:col>
      <xdr:colOff>1439</xdr:colOff>
      <xdr:row>18</xdr:row>
      <xdr:rowOff>3365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759440" y="5369760"/>
          <a:ext cx="8071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971550</xdr:colOff>
      <xdr:row>39</xdr:row>
      <xdr:rowOff>152400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971550</xdr:colOff>
      <xdr:row>39</xdr:row>
      <xdr:rowOff>152400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971550</xdr:colOff>
      <xdr:row>39</xdr:row>
      <xdr:rowOff>152400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971550</xdr:colOff>
      <xdr:row>39</xdr:row>
      <xdr:rowOff>152400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971550</xdr:colOff>
      <xdr:row>39</xdr:row>
      <xdr:rowOff>152400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6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7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8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чее"/>
      <sheetName val="ЗАКАЗЧИК"/>
      <sheetName val="НеобходимостьПубликации"/>
      <sheetName val="ОКАТО"/>
      <sheetName val="ОКВЭД"/>
      <sheetName val="ОКДП"/>
      <sheetName val="ОКЕИ"/>
      <sheetName val="ПричинаЕП"/>
      <sheetName val="ПСП_ЦАУК"/>
      <sheetName val="СП_ЗАКАЗЧИКА"/>
      <sheetName val="СпособЗакупки"/>
      <sheetName val="СТАВКА_НДС"/>
      <sheetName val="ФормаПроведения"/>
      <sheetName val="ЭТ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КЕИ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чее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www.fbuzsamo.ru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MK40"/>
  <sheetViews>
    <sheetView tabSelected="1" topLeftCell="A4" zoomScale="88" zoomScaleNormal="88" workbookViewId="0">
      <selection activeCell="G5" sqref="G5"/>
    </sheetView>
  </sheetViews>
  <sheetFormatPr defaultRowHeight="12.75" x14ac:dyDescent="0.2"/>
  <cols>
    <col min="1" max="1" width="4" style="1"/>
    <col min="2" max="2" width="9.5703125" style="1"/>
    <col min="3" max="3" width="37.140625" style="1"/>
    <col min="4" max="4" width="7.85546875" style="1"/>
    <col min="5" max="5" width="9.140625" style="1"/>
    <col min="6" max="8" width="10.42578125" style="1"/>
    <col min="9" max="9" width="15.7109375" style="1"/>
    <col min="10" max="10" width="13.5703125" style="1"/>
    <col min="11" max="11" width="26.42578125" style="1"/>
    <col min="12" max="16" width="12.28515625" style="1"/>
    <col min="17" max="26" width="0" style="1" hidden="1" customWidth="1"/>
    <col min="27" max="27" width="13.85546875" style="1"/>
    <col min="28" max="28" width="11.140625" style="1"/>
    <col min="29" max="29" width="12.42578125" style="1"/>
    <col min="30" max="30" width="13.42578125" style="1"/>
    <col min="31" max="1025" width="8.28515625" style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75" hidden="1" x14ac:dyDescent="0.2">
      <c r="V3" s="2"/>
      <c r="AA3" s="1" t="s">
        <v>2</v>
      </c>
    </row>
    <row r="4" spans="1:30" ht="16.5" customHeight="1" x14ac:dyDescent="0.25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</row>
    <row r="5" spans="1:30" ht="15.75" customHeight="1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 x14ac:dyDescent="0.2">
      <c r="C6" s="6" t="s">
        <v>4</v>
      </c>
      <c r="D6" s="56" t="s">
        <v>5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</row>
    <row r="7" spans="1:30" s="5" customFormat="1" ht="19.5" customHeight="1" x14ac:dyDescent="0.2">
      <c r="C7" s="6" t="s">
        <v>6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</row>
    <row r="8" spans="1:30" s="5" customFormat="1" ht="19.5" customHeight="1" x14ac:dyDescent="0.2">
      <c r="C8" s="6" t="s">
        <v>7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</row>
    <row r="9" spans="1:30" s="5" customFormat="1" ht="19.5" customHeight="1" x14ac:dyDescent="0.2">
      <c r="C9" s="6" t="s">
        <v>8</v>
      </c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</row>
    <row r="10" spans="1:30" ht="19.5" customHeight="1" x14ac:dyDescent="0.2">
      <c r="A10" s="5"/>
      <c r="B10" s="5"/>
      <c r="C10" s="6" t="s">
        <v>9</v>
      </c>
      <c r="D10" s="7" t="s">
        <v>10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9"/>
    </row>
    <row r="11" spans="1:30" ht="27" customHeight="1" x14ac:dyDescent="0.2">
      <c r="A11" s="5"/>
      <c r="B11" s="5"/>
      <c r="C11" s="6" t="s">
        <v>11</v>
      </c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</row>
    <row r="12" spans="1:30" ht="45.75" customHeight="1" x14ac:dyDescent="0.2">
      <c r="A12" s="5"/>
      <c r="B12" s="5"/>
      <c r="C12" s="6" t="s">
        <v>12</v>
      </c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</row>
    <row r="13" spans="1:30" ht="16.5" customHeight="1" x14ac:dyDescent="0.2"/>
    <row r="14" spans="1:30" ht="25.5" customHeight="1" x14ac:dyDescent="0.2">
      <c r="A14" s="54" t="s">
        <v>13</v>
      </c>
      <c r="B14" s="54" t="s">
        <v>14</v>
      </c>
      <c r="C14" s="54" t="s">
        <v>15</v>
      </c>
      <c r="D14" s="54" t="s">
        <v>16</v>
      </c>
      <c r="E14" s="54" t="s">
        <v>17</v>
      </c>
      <c r="F14" s="54" t="s">
        <v>18</v>
      </c>
      <c r="G14" s="54"/>
      <c r="H14" s="54"/>
      <c r="I14" s="54"/>
      <c r="J14" s="57" t="s">
        <v>19</v>
      </c>
      <c r="K14" s="54" t="s">
        <v>20</v>
      </c>
      <c r="L14" s="58" t="s">
        <v>21</v>
      </c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9" t="s">
        <v>22</v>
      </c>
      <c r="AB14" s="60" t="s">
        <v>23</v>
      </c>
      <c r="AC14" s="54" t="s">
        <v>24</v>
      </c>
      <c r="AD14" s="53" t="s">
        <v>25</v>
      </c>
    </row>
    <row r="15" spans="1:30" ht="28.5" customHeight="1" x14ac:dyDescent="0.2">
      <c r="A15" s="54"/>
      <c r="B15" s="54"/>
      <c r="C15" s="54"/>
      <c r="D15" s="54"/>
      <c r="E15" s="54"/>
      <c r="F15" s="54" t="s">
        <v>26</v>
      </c>
      <c r="G15" s="54" t="s">
        <v>27</v>
      </c>
      <c r="H15" s="54" t="s">
        <v>28</v>
      </c>
      <c r="I15" s="54" t="s">
        <v>29</v>
      </c>
      <c r="J15" s="57"/>
      <c r="K15" s="57"/>
      <c r="L15" s="55" t="s">
        <v>30</v>
      </c>
      <c r="M15" s="55"/>
      <c r="N15" s="55"/>
      <c r="O15" s="55"/>
      <c r="P15" s="55"/>
      <c r="Q15" s="55" t="s">
        <v>31</v>
      </c>
      <c r="R15" s="55"/>
      <c r="S15" s="55"/>
      <c r="T15" s="55"/>
      <c r="U15" s="55"/>
      <c r="V15" s="54" t="s">
        <v>32</v>
      </c>
      <c r="W15" s="54"/>
      <c r="X15" s="54"/>
      <c r="Y15" s="54"/>
      <c r="Z15" s="54"/>
      <c r="AA15" s="59"/>
      <c r="AB15" s="60"/>
      <c r="AC15" s="60"/>
      <c r="AD15" s="53"/>
    </row>
    <row r="16" spans="1:30" ht="52.5" customHeight="1" x14ac:dyDescent="0.2">
      <c r="A16" s="54"/>
      <c r="B16" s="54"/>
      <c r="C16" s="54"/>
      <c r="D16" s="54"/>
      <c r="E16" s="54"/>
      <c r="F16" s="54"/>
      <c r="G16" s="54"/>
      <c r="H16" s="54"/>
      <c r="I16" s="54"/>
      <c r="J16" s="57"/>
      <c r="K16" s="57"/>
      <c r="L16" s="10" t="s">
        <v>33</v>
      </c>
      <c r="M16" s="10" t="s">
        <v>34</v>
      </c>
      <c r="N16" s="10" t="s">
        <v>35</v>
      </c>
      <c r="O16" s="10" t="s">
        <v>36</v>
      </c>
      <c r="P16" s="10" t="s">
        <v>37</v>
      </c>
      <c r="Q16" s="10" t="s">
        <v>38</v>
      </c>
      <c r="R16" s="10" t="s">
        <v>39</v>
      </c>
      <c r="S16" s="10" t="s">
        <v>40</v>
      </c>
      <c r="T16" s="10" t="s">
        <v>41</v>
      </c>
      <c r="U16" s="10" t="s">
        <v>42</v>
      </c>
      <c r="V16" s="11" t="s">
        <v>43</v>
      </c>
      <c r="W16" s="10" t="s">
        <v>44</v>
      </c>
      <c r="X16" s="10" t="s">
        <v>45</v>
      </c>
      <c r="Y16" s="10" t="s">
        <v>46</v>
      </c>
      <c r="Z16" s="10" t="s">
        <v>47</v>
      </c>
      <c r="AA16" s="59"/>
      <c r="AB16" s="60"/>
      <c r="AC16" s="60"/>
      <c r="AD16" s="53"/>
    </row>
    <row r="17" spans="1:30" s="16" customFormat="1" ht="15.75" customHeight="1" x14ac:dyDescent="0.2">
      <c r="A17" s="12">
        <v>1</v>
      </c>
      <c r="B17" s="13">
        <v>2</v>
      </c>
      <c r="C17" s="14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2" t="s">
        <v>48</v>
      </c>
      <c r="M17" s="12" t="s">
        <v>49</v>
      </c>
      <c r="N17" s="12" t="s">
        <v>50</v>
      </c>
      <c r="O17" s="12" t="s">
        <v>51</v>
      </c>
      <c r="P17" s="12" t="s">
        <v>52</v>
      </c>
      <c r="Q17" s="12" t="s">
        <v>53</v>
      </c>
      <c r="R17" s="12" t="s">
        <v>54</v>
      </c>
      <c r="S17" s="12" t="s">
        <v>55</v>
      </c>
      <c r="T17" s="12" t="s">
        <v>56</v>
      </c>
      <c r="U17" s="12" t="s">
        <v>57</v>
      </c>
      <c r="V17" s="12" t="s">
        <v>58</v>
      </c>
      <c r="W17" s="12" t="s">
        <v>59</v>
      </c>
      <c r="X17" s="12" t="s">
        <v>60</v>
      </c>
      <c r="Y17" s="12" t="s">
        <v>61</v>
      </c>
      <c r="Z17" s="12" t="s">
        <v>62</v>
      </c>
      <c r="AA17" s="15">
        <v>13</v>
      </c>
      <c r="AB17" s="15">
        <v>14</v>
      </c>
      <c r="AC17" s="15">
        <v>15</v>
      </c>
      <c r="AD17" s="15">
        <v>16</v>
      </c>
    </row>
    <row r="18" spans="1:30" ht="34.5" customHeight="1" x14ac:dyDescent="0.2">
      <c r="A18" s="51" t="s">
        <v>63</v>
      </c>
      <c r="B18" s="17"/>
      <c r="C18" s="18" t="s">
        <v>64</v>
      </c>
      <c r="D18" s="19" t="s">
        <v>79</v>
      </c>
      <c r="E18" s="20">
        <v>36</v>
      </c>
      <c r="F18" s="21">
        <v>2480</v>
      </c>
      <c r="G18" s="22">
        <v>213</v>
      </c>
      <c r="H18" s="23">
        <v>44662</v>
      </c>
      <c r="I18" s="23"/>
      <c r="J18" s="19">
        <v>1.04</v>
      </c>
      <c r="K18" s="20">
        <f>F18*J18</f>
        <v>2579.2000000000003</v>
      </c>
      <c r="L18" s="24"/>
      <c r="M18" s="24"/>
      <c r="N18" s="24"/>
      <c r="O18" s="24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6">
        <f>COUNTIF(K18:Z18,"&gt;0")</f>
        <v>1</v>
      </c>
      <c r="AB18" s="27">
        <f>CEILING(SUM(K18:Z18)/COUNTIF(K18:Z18,"&gt;0"),0.01)</f>
        <v>2579.2000000000003</v>
      </c>
      <c r="AC18" s="27">
        <f>AB18*E18</f>
        <v>92851.200000000012</v>
      </c>
      <c r="AD18" s="26" t="e">
        <f>STDEV(K18:Z18)/AB18*100</f>
        <v>#DIV/0!</v>
      </c>
    </row>
    <row r="19" spans="1:30" ht="34.5" customHeight="1" x14ac:dyDescent="0.2">
      <c r="A19" s="51"/>
      <c r="B19" s="17"/>
      <c r="C19" s="18" t="s">
        <v>65</v>
      </c>
      <c r="D19" s="19" t="s">
        <v>79</v>
      </c>
      <c r="E19" s="20">
        <v>24</v>
      </c>
      <c r="F19" s="21">
        <v>3160</v>
      </c>
      <c r="G19" s="22">
        <v>213</v>
      </c>
      <c r="H19" s="23">
        <v>44662</v>
      </c>
      <c r="I19" s="23"/>
      <c r="J19" s="19">
        <v>1.04</v>
      </c>
      <c r="K19" s="20">
        <f>F19*J19</f>
        <v>3286.4</v>
      </c>
      <c r="L19" s="24"/>
      <c r="M19" s="24"/>
      <c r="N19" s="24"/>
      <c r="O19" s="24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6">
        <f>COUNTIF(K19:Z19,"&gt;0")</f>
        <v>1</v>
      </c>
      <c r="AB19" s="27">
        <f>CEILING(SUM(K19:Z19)/COUNTIF(K19:Z19,"&gt;0"),0.01)</f>
        <v>3286.4</v>
      </c>
      <c r="AC19" s="27">
        <f>AB19*E19</f>
        <v>78873.600000000006</v>
      </c>
      <c r="AD19" s="26" t="e">
        <f>STDEV(K19:Z19)/AB19*100</f>
        <v>#DIV/0!</v>
      </c>
    </row>
    <row r="20" spans="1:30" ht="24" customHeight="1" x14ac:dyDescent="0.2">
      <c r="A20" s="28"/>
      <c r="B20" s="29"/>
      <c r="C20" s="52" t="s">
        <v>66</v>
      </c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1"/>
      <c r="AC20" s="31">
        <f>SUM(AC18:AC19)</f>
        <v>171724.80000000002</v>
      </c>
      <c r="AD20" s="32"/>
    </row>
    <row r="21" spans="1:30" ht="13.5" customHeight="1" x14ac:dyDescent="0.2"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4"/>
    </row>
    <row r="22" spans="1:30" s="35" customFormat="1" ht="13.5" customHeight="1" x14ac:dyDescent="0.2">
      <c r="C22" s="35" t="s">
        <v>67</v>
      </c>
    </row>
    <row r="23" spans="1:30" ht="15" customHeight="1" x14ac:dyDescent="0.2">
      <c r="A23" s="35"/>
      <c r="B23" s="35"/>
      <c r="C23" s="36" t="s">
        <v>68</v>
      </c>
    </row>
    <row r="24" spans="1:30" ht="15" customHeight="1" x14ac:dyDescent="0.2">
      <c r="A24" s="35"/>
      <c r="B24" s="35"/>
      <c r="C24" s="36" t="s">
        <v>69</v>
      </c>
    </row>
    <row r="25" spans="1:30" ht="15" customHeight="1" x14ac:dyDescent="0.2">
      <c r="A25" s="35"/>
      <c r="B25" s="35"/>
      <c r="C25" s="36"/>
    </row>
    <row r="26" spans="1:30" ht="13.5" customHeight="1" x14ac:dyDescent="0.2">
      <c r="L26" s="37"/>
    </row>
    <row r="27" spans="1:30" s="38" customFormat="1" ht="13.5" customHeight="1" x14ac:dyDescent="0.25">
      <c r="C27" s="39" t="s">
        <v>70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0" ht="13.5" customHeight="1" x14ac:dyDescent="0.25">
      <c r="A28" s="38"/>
      <c r="B28" s="38"/>
    </row>
    <row r="29" spans="1:30" ht="13.5" customHeight="1" x14ac:dyDescent="0.25">
      <c r="A29" s="38"/>
      <c r="B29" s="38"/>
      <c r="C29" s="40"/>
      <c r="D29" s="41"/>
      <c r="E29" s="41"/>
      <c r="F29" s="49"/>
      <c r="G29" s="49"/>
      <c r="H29" s="49"/>
      <c r="I29" s="49"/>
      <c r="J29" s="49"/>
      <c r="K29" s="42"/>
      <c r="L29" s="49"/>
      <c r="M29" s="49"/>
      <c r="N29" s="49"/>
      <c r="O29" s="43"/>
      <c r="P29" s="43"/>
      <c r="V29" s="50" t="s">
        <v>71</v>
      </c>
      <c r="W29" s="50"/>
      <c r="X29" s="50"/>
      <c r="Y29" s="50"/>
      <c r="Z29" s="50"/>
      <c r="AA29" s="50"/>
      <c r="AB29" s="50"/>
      <c r="AC29" s="44"/>
    </row>
    <row r="30" spans="1:30" ht="13.5" customHeight="1" x14ac:dyDescent="0.25">
      <c r="A30" s="38"/>
      <c r="B30" s="38"/>
      <c r="C30" s="45" t="s">
        <v>72</v>
      </c>
      <c r="D30" s="41"/>
      <c r="E30" s="41"/>
      <c r="F30" s="47" t="s">
        <v>73</v>
      </c>
      <c r="G30" s="47"/>
      <c r="H30" s="47"/>
      <c r="I30" s="47"/>
      <c r="J30" s="47"/>
      <c r="L30" s="48" t="s">
        <v>74</v>
      </c>
      <c r="M30" s="48"/>
      <c r="N30" s="48"/>
      <c r="O30" s="43"/>
      <c r="P30" s="43"/>
      <c r="V30" s="47"/>
      <c r="W30" s="47"/>
      <c r="X30" s="47"/>
      <c r="Y30" s="47"/>
      <c r="Z30" s="47"/>
      <c r="AA30" s="47"/>
      <c r="AB30" s="47"/>
    </row>
    <row r="31" spans="1:30" ht="13.5" customHeight="1" x14ac:dyDescent="0.2">
      <c r="C31" s="46"/>
    </row>
    <row r="32" spans="1:30" ht="13.5" customHeight="1" x14ac:dyDescent="0.2">
      <c r="C32" s="39" t="s">
        <v>75</v>
      </c>
    </row>
    <row r="33" spans="3:30" ht="13.5" customHeight="1" x14ac:dyDescent="0.2"/>
    <row r="34" spans="3:30" x14ac:dyDescent="0.2">
      <c r="C34" s="40"/>
      <c r="D34" s="41"/>
      <c r="E34" s="41"/>
      <c r="F34" s="49" t="s">
        <v>76</v>
      </c>
      <c r="G34" s="49"/>
      <c r="H34" s="49"/>
      <c r="I34" s="49"/>
      <c r="J34" s="49"/>
      <c r="K34" s="42"/>
      <c r="L34" s="49"/>
      <c r="M34" s="49"/>
      <c r="N34" s="49"/>
      <c r="O34" s="43"/>
      <c r="P34" s="43"/>
      <c r="V34" s="50" t="s">
        <v>77</v>
      </c>
      <c r="W34" s="50"/>
      <c r="X34" s="50"/>
      <c r="Y34" s="50"/>
      <c r="Z34" s="50"/>
      <c r="AA34" s="50"/>
      <c r="AB34" s="50"/>
    </row>
    <row r="35" spans="3:30" x14ac:dyDescent="0.2">
      <c r="C35" s="45" t="s">
        <v>72</v>
      </c>
      <c r="D35" s="41"/>
      <c r="E35" s="41"/>
      <c r="F35" s="47" t="s">
        <v>73</v>
      </c>
      <c r="G35" s="47"/>
      <c r="H35" s="47"/>
      <c r="I35" s="47"/>
      <c r="J35" s="47"/>
      <c r="L35" s="48" t="s">
        <v>74</v>
      </c>
      <c r="M35" s="48"/>
      <c r="N35" s="48"/>
      <c r="O35" s="43"/>
      <c r="P35" s="43"/>
      <c r="V35" s="47"/>
      <c r="W35" s="47"/>
      <c r="X35" s="47"/>
      <c r="Y35" s="47"/>
      <c r="Z35" s="47"/>
      <c r="AA35" s="47"/>
      <c r="AB35" s="47"/>
    </row>
    <row r="38" spans="3:30" x14ac:dyDescent="0.2">
      <c r="C38" s="39" t="s">
        <v>78</v>
      </c>
    </row>
    <row r="40" spans="3:30" x14ac:dyDescent="0.2"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</row>
  </sheetData>
  <mergeCells count="42">
    <mergeCell ref="C4:AC4"/>
    <mergeCell ref="D6:AC6"/>
    <mergeCell ref="D7:AC7"/>
    <mergeCell ref="D8:AC8"/>
    <mergeCell ref="D9:AC9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A18:A19"/>
    <mergeCell ref="C20:M20"/>
    <mergeCell ref="F29:J29"/>
    <mergeCell ref="L29:N29"/>
    <mergeCell ref="V29:AB29"/>
    <mergeCell ref="F35:J35"/>
    <mergeCell ref="L35:N35"/>
    <mergeCell ref="V35:AB35"/>
    <mergeCell ref="C40:AD40"/>
    <mergeCell ref="F30:J30"/>
    <mergeCell ref="L30:N30"/>
    <mergeCell ref="V30:AB30"/>
    <mergeCell ref="F34:J34"/>
    <mergeCell ref="L34:N34"/>
    <mergeCell ref="V34:AB34"/>
  </mergeCells>
  <dataValidations count="1">
    <dataValidation type="list" allowBlank="1" showInputMessage="1" showErrorMessage="1" sqref="D7:AC7">
      <formula1>подгруппа</formula1>
      <formula2>0</formula2>
    </dataValidation>
  </dataValidations>
  <hyperlinks>
    <hyperlink ref="V16" r:id="rId1"/>
  </hyperlinks>
  <pageMargins left="0.23611111111111099" right="0" top="0.39374999999999999" bottom="0.39374999999999999" header="0.51180555555555496" footer="0.51180555555555496"/>
  <pageSetup paperSize="8" firstPageNumber="0" orientation="landscape" horizontalDpi="300" verticalDpi="30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Обоснование</vt:lpstr>
      <vt:lpstr>Обоснование!Print_Area_0</vt:lpstr>
      <vt:lpstr>Обоснование!Print_Area_0_0</vt:lpstr>
      <vt:lpstr>Обоснование!Print_Area_0_0_0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13</cp:revision>
  <cp:lastPrinted>2022-02-03T14:00:11Z</cp:lastPrinted>
  <dcterms:created xsi:type="dcterms:W3CDTF">1996-10-08T23:32:33Z</dcterms:created>
  <dcterms:modified xsi:type="dcterms:W3CDTF">2022-10-04T06:16:15Z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ntentTypeId">
    <vt:lpwstr>0x010100C5C28DEBDB15EA44A6166D9FB5FB1653</vt:lpwstr>
  </property>
</Properties>
</file>